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515" windowHeight="12330"/>
  </bookViews>
  <sheets>
    <sheet name="Albert-Amiens" sheetId="1" r:id="rId1"/>
  </sheets>
  <calcPr calcId="125725"/>
</workbook>
</file>

<file path=xl/calcChain.xml><?xml version="1.0" encoding="utf-8"?>
<calcChain xmlns="http://schemas.openxmlformats.org/spreadsheetml/2006/main">
  <c r="O10" i="1"/>
  <c r="U11" s="1"/>
  <c r="O14"/>
  <c r="U15" s="1"/>
  <c r="R46"/>
  <c r="U43"/>
  <c r="T42"/>
  <c r="P42"/>
  <c r="O42"/>
  <c r="U39"/>
  <c r="T38"/>
  <c r="P38"/>
  <c r="O38"/>
  <c r="U35"/>
  <c r="T34"/>
  <c r="P34"/>
  <c r="O34"/>
  <c r="U31"/>
  <c r="T30"/>
  <c r="P30"/>
  <c r="O30"/>
  <c r="U27"/>
  <c r="T26"/>
  <c r="P26"/>
  <c r="O26"/>
  <c r="T22"/>
  <c r="P22"/>
  <c r="O22"/>
  <c r="U23" s="1"/>
  <c r="T18"/>
  <c r="P18"/>
  <c r="O18"/>
  <c r="U19" s="1"/>
  <c r="T14"/>
  <c r="P14"/>
  <c r="T10"/>
  <c r="P10"/>
  <c r="E46"/>
  <c r="H43"/>
  <c r="G42"/>
  <c r="C42"/>
  <c r="B42"/>
  <c r="H39"/>
  <c r="G38"/>
  <c r="C38"/>
  <c r="B38"/>
  <c r="H35"/>
  <c r="G34"/>
  <c r="C34"/>
  <c r="B34"/>
  <c r="H31"/>
  <c r="G30"/>
  <c r="C30"/>
  <c r="B30"/>
  <c r="H27"/>
  <c r="G26"/>
  <c r="C26"/>
  <c r="B26"/>
  <c r="G22"/>
  <c r="C22"/>
  <c r="B22"/>
  <c r="H23" s="1"/>
  <c r="G18"/>
  <c r="C18"/>
  <c r="B18"/>
  <c r="H19" s="1"/>
  <c r="G14"/>
  <c r="C14"/>
  <c r="B14"/>
  <c r="H15" s="1"/>
  <c r="H11"/>
  <c r="G10"/>
  <c r="C10"/>
  <c r="B10"/>
  <c r="U46" l="1"/>
  <c r="H46"/>
</calcChain>
</file>

<file path=xl/sharedStrings.xml><?xml version="1.0" encoding="utf-8"?>
<sst xmlns="http://schemas.openxmlformats.org/spreadsheetml/2006/main" count="130" uniqueCount="35">
  <si>
    <t>LFQJ - LFAQ - LFQJ</t>
  </si>
  <si>
    <t>VP</t>
  </si>
  <si>
    <t>km/h</t>
  </si>
  <si>
    <t>Vent</t>
  </si>
  <si>
    <t>Rm</t>
  </si>
  <si>
    <t>Vsol</t>
  </si>
  <si>
    <t>QDM</t>
  </si>
  <si>
    <t>Repères</t>
  </si>
  <si>
    <t>TSV</t>
  </si>
  <si>
    <t>Tc</t>
  </si>
  <si>
    <t>Tr</t>
  </si>
  <si>
    <t>Observations</t>
  </si>
  <si>
    <t>Distances</t>
  </si>
  <si>
    <t>TE</t>
  </si>
  <si>
    <t>LFQJ</t>
  </si>
  <si>
    <t>H</t>
  </si>
  <si>
    <t>B</t>
  </si>
  <si>
    <t xml:space="preserve">LFQJ 121,0
SIV Lille 126,475
</t>
  </si>
  <si>
    <t>Maubeuge</t>
  </si>
  <si>
    <t>D</t>
  </si>
  <si>
    <t>LFYG</t>
  </si>
  <si>
    <t>E</t>
  </si>
  <si>
    <t>Cambrai</t>
  </si>
  <si>
    <t>R</t>
  </si>
  <si>
    <t>Lille APP 134.825
1700-3500'
LFAQ 119.650</t>
  </si>
  <si>
    <t>LFAQ</t>
  </si>
  <si>
    <t>Albert</t>
  </si>
  <si>
    <t>SFC - 1700'
LFYG 122,925
Lille APP 134.825
1700-3500'</t>
  </si>
  <si>
    <t>SIV Lille 126,475
LFQJ 121,0</t>
  </si>
  <si>
    <t>HEA</t>
  </si>
  <si>
    <t>DT</t>
  </si>
  <si>
    <t>km</t>
  </si>
  <si>
    <t>TTE</t>
  </si>
  <si>
    <t>TTR</t>
  </si>
  <si>
    <t>HB</t>
  </si>
</sst>
</file>

<file path=xl/styles.xml><?xml version="1.0" encoding="utf-8"?>
<styleSheet xmlns="http://schemas.openxmlformats.org/spreadsheetml/2006/main">
  <numFmts count="2">
    <numFmt numFmtId="164" formatCode="0\°"/>
    <numFmt numFmtId="165" formatCode="h&quot; h &quot;mm;@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 diagonalUp="1">
      <left/>
      <right style="hair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/>
      <top/>
      <bottom style="hair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 diagonalDown="1">
      <left/>
      <right/>
      <top style="hair">
        <color auto="1"/>
      </top>
      <bottom style="dashed">
        <color auto="1"/>
      </bottom>
      <diagonal style="thin">
        <color auto="1"/>
      </diagonal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 diagonalUp="1">
      <left/>
      <right/>
      <top/>
      <bottom style="hair">
        <color auto="1"/>
      </bottom>
      <diagonal style="thin">
        <color auto="1"/>
      </diagonal>
    </border>
    <border>
      <left/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 diagonalUp="1">
      <left/>
      <right style="hair">
        <color auto="1"/>
      </right>
      <top style="hair">
        <color auto="1"/>
      </top>
      <bottom/>
      <diagonal style="thin">
        <color auto="1"/>
      </diagonal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8" xfId="0" applyNumberFormat="1" applyFont="1" applyBorder="1"/>
    <xf numFmtId="1" fontId="2" fillId="0" borderId="19" xfId="0" applyNumberFormat="1" applyFont="1" applyBorder="1"/>
    <xf numFmtId="0" fontId="2" fillId="0" borderId="19" xfId="0" applyFont="1" applyBorder="1"/>
    <xf numFmtId="0" fontId="2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/>
    <xf numFmtId="1" fontId="2" fillId="0" borderId="12" xfId="0" applyNumberFormat="1" applyFont="1" applyBorder="1"/>
    <xf numFmtId="0" fontId="2" fillId="0" borderId="12" xfId="0" applyFont="1" applyBorder="1"/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2" borderId="19" xfId="0" applyFont="1" applyFill="1" applyBorder="1"/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>
      <alignment horizontal="center" vertical="top"/>
    </xf>
    <xf numFmtId="0" fontId="2" fillId="0" borderId="32" xfId="0" applyFont="1" applyBorder="1" applyAlignment="1">
      <alignment horizontal="left" vertical="top"/>
    </xf>
    <xf numFmtId="0" fontId="2" fillId="0" borderId="31" xfId="0" applyFont="1" applyBorder="1"/>
    <xf numFmtId="0" fontId="2" fillId="0" borderId="33" xfId="0" applyFont="1" applyBorder="1"/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center" vertical="center"/>
    </xf>
    <xf numFmtId="0" fontId="2" fillId="2" borderId="12" xfId="0" applyFont="1" applyFill="1" applyBorder="1"/>
    <xf numFmtId="1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top"/>
    </xf>
    <xf numFmtId="1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/>
    <xf numFmtId="0" fontId="2" fillId="2" borderId="12" xfId="0" applyFont="1" applyFill="1" applyBorder="1"/>
    <xf numFmtId="164" fontId="2" fillId="0" borderId="18" xfId="0" applyNumberFormat="1" applyFont="1" applyBorder="1"/>
    <xf numFmtId="1" fontId="2" fillId="0" borderId="19" xfId="0" applyNumberFormat="1" applyFont="1" applyBorder="1"/>
    <xf numFmtId="0" fontId="2" fillId="0" borderId="19" xfId="0" applyFont="1" applyBorder="1"/>
    <xf numFmtId="164" fontId="2" fillId="0" borderId="11" xfId="0" applyNumberFormat="1" applyFont="1" applyBorder="1"/>
    <xf numFmtId="1" fontId="2" fillId="0" borderId="12" xfId="0" applyNumberFormat="1" applyFont="1" applyBorder="1"/>
    <xf numFmtId="0" fontId="2" fillId="0" borderId="12" xfId="0" applyFont="1" applyBorder="1"/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5" xfId="0" applyFont="1" applyBorder="1"/>
    <xf numFmtId="0" fontId="2" fillId="0" borderId="34" xfId="0" applyFont="1" applyBorder="1"/>
    <xf numFmtId="0" fontId="2" fillId="0" borderId="35" xfId="0" applyFont="1" applyBorder="1" applyAlignment="1">
      <alignment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165" fontId="2" fillId="0" borderId="3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showRowColHeaders="0" tabSelected="1" zoomScale="81" zoomScaleNormal="81" workbookViewId="0">
      <selection activeCell="S10" sqref="S10:S11"/>
    </sheetView>
  </sheetViews>
  <sheetFormatPr baseColWidth="10" defaultColWidth="0" defaultRowHeight="15.75" customHeight="1" zeroHeight="1"/>
  <cols>
    <col min="1" max="3" width="6.7109375" style="5" customWidth="1"/>
    <col min="4" max="4" width="3.7109375" style="5" customWidth="1"/>
    <col min="5" max="5" width="6.7109375" style="5" customWidth="1"/>
    <col min="6" max="6" width="3.7109375" style="5" customWidth="1"/>
    <col min="7" max="8" width="4.7109375" style="5" customWidth="1"/>
    <col min="9" max="10" width="3.7109375" style="5" customWidth="1"/>
    <col min="11" max="11" width="6.7109375" style="5" customWidth="1"/>
    <col min="12" max="12" width="21.85546875" style="5" customWidth="1"/>
    <col min="13" max="13" width="11.42578125" style="5" customWidth="1"/>
    <col min="14" max="16" width="6.7109375" style="5" customWidth="1"/>
    <col min="17" max="17" width="3.7109375" style="5" customWidth="1"/>
    <col min="18" max="18" width="6.7109375" style="5" customWidth="1"/>
    <col min="19" max="19" width="3.7109375" style="5" customWidth="1"/>
    <col min="20" max="21" width="4.7109375" style="5" customWidth="1"/>
    <col min="22" max="23" width="3.7109375" style="5" customWidth="1"/>
    <col min="24" max="24" width="6.7109375" style="5" customWidth="1"/>
    <col min="25" max="25" width="21.85546875" style="5" customWidth="1"/>
    <col min="26" max="16384" width="11.42578125" style="5" hidden="1"/>
  </cols>
  <sheetData>
    <row r="1" spans="1:25" ht="15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5.9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ht="15.9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25" ht="15.95" customHeight="1">
      <c r="A4" s="6"/>
      <c r="B4" s="7" t="s">
        <v>1</v>
      </c>
      <c r="C4" s="8">
        <v>200</v>
      </c>
      <c r="D4" s="9" t="s">
        <v>2</v>
      </c>
      <c r="E4" s="9"/>
      <c r="F4" s="10" t="s">
        <v>3</v>
      </c>
      <c r="G4" s="10"/>
      <c r="H4" s="11">
        <v>230</v>
      </c>
      <c r="I4" s="11"/>
      <c r="J4" s="12">
        <v>20</v>
      </c>
      <c r="K4" s="12"/>
      <c r="L4" s="13" t="s">
        <v>2</v>
      </c>
      <c r="M4" s="4"/>
      <c r="N4" s="6"/>
      <c r="O4" s="7" t="s">
        <v>1</v>
      </c>
      <c r="P4" s="8">
        <v>200</v>
      </c>
      <c r="Q4" s="9" t="s">
        <v>2</v>
      </c>
      <c r="R4" s="9"/>
      <c r="S4" s="10" t="s">
        <v>3</v>
      </c>
      <c r="T4" s="10"/>
      <c r="U4" s="11">
        <v>230</v>
      </c>
      <c r="V4" s="11"/>
      <c r="W4" s="12">
        <v>20</v>
      </c>
      <c r="X4" s="12"/>
      <c r="Y4" s="13" t="s">
        <v>2</v>
      </c>
    </row>
    <row r="5" spans="1:25" ht="15.95" customHeight="1">
      <c r="A5" s="6"/>
      <c r="B5" s="14"/>
      <c r="C5" s="15"/>
      <c r="D5" s="9"/>
      <c r="E5" s="16"/>
      <c r="F5" s="17"/>
      <c r="G5" s="16"/>
      <c r="H5" s="9"/>
      <c r="I5" s="9"/>
      <c r="J5" s="9"/>
      <c r="K5" s="9"/>
      <c r="L5" s="13"/>
      <c r="M5" s="4"/>
      <c r="N5" s="6"/>
      <c r="O5" s="14"/>
      <c r="P5" s="15"/>
      <c r="Q5" s="9"/>
      <c r="R5" s="16"/>
      <c r="S5" s="17"/>
      <c r="T5" s="16"/>
      <c r="U5" s="9"/>
      <c r="V5" s="9"/>
      <c r="W5" s="9"/>
      <c r="X5" s="9"/>
      <c r="Y5" s="13"/>
    </row>
    <row r="6" spans="1:25" s="30" customFormat="1" ht="15.95" customHeight="1">
      <c r="A6" s="18" t="s">
        <v>4</v>
      </c>
      <c r="B6" s="19" t="s">
        <v>5</v>
      </c>
      <c r="C6" s="20" t="s">
        <v>6</v>
      </c>
      <c r="D6" s="21" t="s">
        <v>7</v>
      </c>
      <c r="E6" s="22"/>
      <c r="F6" s="23"/>
      <c r="G6" s="24" t="s">
        <v>8</v>
      </c>
      <c r="H6" s="25"/>
      <c r="I6" s="20" t="s">
        <v>9</v>
      </c>
      <c r="J6" s="26"/>
      <c r="K6" s="27" t="s">
        <v>10</v>
      </c>
      <c r="L6" s="28" t="s">
        <v>11</v>
      </c>
      <c r="M6" s="29"/>
      <c r="N6" s="18" t="s">
        <v>4</v>
      </c>
      <c r="O6" s="19" t="s">
        <v>5</v>
      </c>
      <c r="P6" s="20" t="s">
        <v>6</v>
      </c>
      <c r="Q6" s="21" t="s">
        <v>7</v>
      </c>
      <c r="R6" s="22"/>
      <c r="S6" s="23"/>
      <c r="T6" s="24" t="s">
        <v>8</v>
      </c>
      <c r="U6" s="25"/>
      <c r="V6" s="20" t="s">
        <v>9</v>
      </c>
      <c r="W6" s="26"/>
      <c r="X6" s="27" t="s">
        <v>10</v>
      </c>
      <c r="Y6" s="28" t="s">
        <v>11</v>
      </c>
    </row>
    <row r="7" spans="1:25" s="30" customFormat="1" ht="15.95" customHeight="1">
      <c r="A7" s="31"/>
      <c r="B7" s="32"/>
      <c r="C7" s="33"/>
      <c r="D7" s="34" t="s">
        <v>12</v>
      </c>
      <c r="E7" s="35"/>
      <c r="F7" s="36"/>
      <c r="G7" s="37"/>
      <c r="H7" s="38" t="s">
        <v>13</v>
      </c>
      <c r="I7" s="33"/>
      <c r="J7" s="39"/>
      <c r="K7" s="40"/>
      <c r="L7" s="41"/>
      <c r="M7" s="29"/>
      <c r="N7" s="31"/>
      <c r="O7" s="32"/>
      <c r="P7" s="33"/>
      <c r="Q7" s="34" t="s">
        <v>12</v>
      </c>
      <c r="R7" s="35"/>
      <c r="S7" s="36"/>
      <c r="T7" s="37"/>
      <c r="U7" s="38" t="s">
        <v>13</v>
      </c>
      <c r="V7" s="33"/>
      <c r="W7" s="39"/>
      <c r="X7" s="40"/>
      <c r="Y7" s="41"/>
    </row>
    <row r="8" spans="1:25" ht="15.95" customHeight="1">
      <c r="A8" s="42"/>
      <c r="B8" s="43"/>
      <c r="C8" s="44"/>
      <c r="D8" s="45" t="s">
        <v>14</v>
      </c>
      <c r="E8" s="46"/>
      <c r="F8" s="46"/>
      <c r="G8" s="46"/>
      <c r="H8" s="47"/>
      <c r="I8" s="48" t="s">
        <v>15</v>
      </c>
      <c r="J8" s="49" t="s">
        <v>16</v>
      </c>
      <c r="K8" s="50"/>
      <c r="L8" s="51" t="s">
        <v>17</v>
      </c>
      <c r="M8" s="4"/>
      <c r="N8" s="42"/>
      <c r="O8" s="43"/>
      <c r="P8" s="44"/>
      <c r="Q8" s="45" t="s">
        <v>14</v>
      </c>
      <c r="R8" s="46"/>
      <c r="S8" s="46"/>
      <c r="T8" s="46"/>
      <c r="U8" s="47"/>
      <c r="V8" s="48" t="s">
        <v>15</v>
      </c>
      <c r="W8" s="49" t="s">
        <v>16</v>
      </c>
      <c r="X8" s="50"/>
      <c r="Y8" s="51" t="s">
        <v>17</v>
      </c>
    </row>
    <row r="9" spans="1:25" ht="15.95" customHeight="1">
      <c r="A9" s="52"/>
      <c r="B9" s="53"/>
      <c r="C9" s="54"/>
      <c r="D9" s="55" t="s">
        <v>18</v>
      </c>
      <c r="E9" s="56"/>
      <c r="F9" s="56"/>
      <c r="G9" s="56"/>
      <c r="H9" s="57"/>
      <c r="I9" s="58"/>
      <c r="J9" s="59" t="s">
        <v>19</v>
      </c>
      <c r="K9" s="60"/>
      <c r="L9" s="61"/>
      <c r="M9" s="4"/>
      <c r="N9" s="52"/>
      <c r="O9" s="53"/>
      <c r="P9" s="54"/>
      <c r="Q9" s="55" t="s">
        <v>18</v>
      </c>
      <c r="R9" s="56"/>
      <c r="S9" s="56"/>
      <c r="T9" s="56"/>
      <c r="U9" s="57"/>
      <c r="V9" s="58"/>
      <c r="W9" s="59" t="s">
        <v>19</v>
      </c>
      <c r="X9" s="60"/>
      <c r="Y9" s="61"/>
    </row>
    <row r="10" spans="1:25" ht="15.95" customHeight="1">
      <c r="A10" s="62">
        <v>248</v>
      </c>
      <c r="B10" s="63">
        <f>IF(A10="","",J$4*COS((A10-(H$4+180))*PI()/180)+(C$4^2-(J$4*SIN((A10-(H$4+180))*PI()/180))^2)^0.5)</f>
        <v>180.88335536382573</v>
      </c>
      <c r="C10" s="64">
        <f>IF(A10="","",A10+ASIN(J$4/C$4*SIN((A10-(H4+180))*PI()/180))/(PI()/180))</f>
        <v>246.22918113590296</v>
      </c>
      <c r="D10" s="65"/>
      <c r="E10" s="66">
        <v>57.24</v>
      </c>
      <c r="F10" s="65"/>
      <c r="G10" s="67">
        <f>IF(E10="",0,E10/C$4*60)</f>
        <v>17.172000000000001</v>
      </c>
      <c r="H10" s="68"/>
      <c r="I10" s="69"/>
      <c r="J10" s="70"/>
      <c r="K10" s="44"/>
      <c r="L10" s="61"/>
      <c r="M10" s="4"/>
      <c r="N10" s="62">
        <v>248</v>
      </c>
      <c r="O10" s="63">
        <f>IF(N10="","",W$4*COS((N10-(U$4+180))*PI()/180)+(P$4^2-(W$4*SIN((N10-(U$4+180))*PI()/180))^2)^0.5)</f>
        <v>180.88335536382573</v>
      </c>
      <c r="P10" s="64">
        <f>IF(N10="","",N10+ASIN(W$4/P$4*SIN((N10-(U4+180))*PI()/180))/(PI()/180))</f>
        <v>246.22918113590296</v>
      </c>
      <c r="Q10" s="65"/>
      <c r="R10" s="66">
        <v>57.24</v>
      </c>
      <c r="S10" s="65"/>
      <c r="T10" s="67">
        <f>IF(R10="",0,R10/P$4*60)</f>
        <v>17.172000000000001</v>
      </c>
      <c r="U10" s="68"/>
      <c r="V10" s="69"/>
      <c r="W10" s="70"/>
      <c r="X10" s="44"/>
      <c r="Y10" s="61"/>
    </row>
    <row r="11" spans="1:25" ht="15.95" customHeight="1">
      <c r="A11" s="71"/>
      <c r="B11" s="32"/>
      <c r="C11" s="72"/>
      <c r="D11" s="73"/>
      <c r="E11" s="74"/>
      <c r="F11" s="73"/>
      <c r="G11" s="75"/>
      <c r="H11" s="76">
        <f>IF(E10="",0,E10/B10*60)</f>
        <v>18.986821607173894</v>
      </c>
      <c r="I11" s="77"/>
      <c r="J11" s="78"/>
      <c r="K11" s="54"/>
      <c r="L11" s="61"/>
      <c r="M11" s="4"/>
      <c r="N11" s="71"/>
      <c r="O11" s="32"/>
      <c r="P11" s="72"/>
      <c r="Q11" s="73"/>
      <c r="R11" s="74"/>
      <c r="S11" s="73"/>
      <c r="T11" s="75"/>
      <c r="U11" s="76">
        <f>IF(R10="",0,R10/O10*60)</f>
        <v>18.986821607173894</v>
      </c>
      <c r="V11" s="77"/>
      <c r="W11" s="78"/>
      <c r="X11" s="54"/>
      <c r="Y11" s="61"/>
    </row>
    <row r="12" spans="1:25" ht="15.95" customHeight="1">
      <c r="A12" s="42"/>
      <c r="B12" s="43"/>
      <c r="C12" s="44"/>
      <c r="D12" s="79" t="s">
        <v>20</v>
      </c>
      <c r="E12" s="80"/>
      <c r="F12" s="80"/>
      <c r="G12" s="80"/>
      <c r="H12" s="47"/>
      <c r="I12" s="48" t="s">
        <v>15</v>
      </c>
      <c r="J12" s="49" t="s">
        <v>21</v>
      </c>
      <c r="K12" s="50"/>
      <c r="L12" s="81"/>
      <c r="M12" s="4"/>
      <c r="N12" s="42"/>
      <c r="O12" s="43"/>
      <c r="P12" s="44"/>
      <c r="Q12" s="79" t="s">
        <v>20</v>
      </c>
      <c r="R12" s="80"/>
      <c r="S12" s="80"/>
      <c r="T12" s="80"/>
      <c r="U12" s="47"/>
      <c r="V12" s="48" t="s">
        <v>15</v>
      </c>
      <c r="W12" s="49" t="s">
        <v>21</v>
      </c>
      <c r="X12" s="50"/>
      <c r="Y12" s="81"/>
    </row>
    <row r="13" spans="1:25" ht="15.95" customHeight="1">
      <c r="A13" s="52"/>
      <c r="B13" s="53"/>
      <c r="C13" s="54"/>
      <c r="D13" s="55" t="s">
        <v>22</v>
      </c>
      <c r="E13" s="56"/>
      <c r="F13" s="56"/>
      <c r="G13" s="56"/>
      <c r="H13" s="57"/>
      <c r="I13" s="58"/>
      <c r="J13" s="59" t="s">
        <v>23</v>
      </c>
      <c r="K13" s="60"/>
      <c r="L13" s="51" t="s">
        <v>24</v>
      </c>
      <c r="M13" s="4"/>
      <c r="N13" s="52"/>
      <c r="O13" s="53"/>
      <c r="P13" s="54"/>
      <c r="Q13" s="55" t="s">
        <v>22</v>
      </c>
      <c r="R13" s="56"/>
      <c r="S13" s="56"/>
      <c r="T13" s="56"/>
      <c r="U13" s="57"/>
      <c r="V13" s="58"/>
      <c r="W13" s="59" t="s">
        <v>23</v>
      </c>
      <c r="X13" s="60"/>
      <c r="Y13" s="51" t="s">
        <v>24</v>
      </c>
    </row>
    <row r="14" spans="1:25" ht="15.95" customHeight="1">
      <c r="A14" s="62">
        <v>248</v>
      </c>
      <c r="B14" s="63">
        <f>IF(A14="","",J$4*COS((A14-(H$4+180))*PI()/180)+(C$4^2-(J$4*SIN((A14-(H$4+180))*PI()/180))^2)^0.5)</f>
        <v>180.88335536382573</v>
      </c>
      <c r="C14" s="64">
        <f>IF(A14="","",A14+ASIN(J$4/C$4*SIN((A14-(H8+180))*PI()/180))/(PI()/180))</f>
        <v>253.32001324402785</v>
      </c>
      <c r="D14" s="65"/>
      <c r="E14" s="66">
        <v>45.25</v>
      </c>
      <c r="F14" s="65"/>
      <c r="G14" s="67">
        <f>IF(E14="",0,E14/C$4*60)</f>
        <v>13.575000000000001</v>
      </c>
      <c r="H14" s="68"/>
      <c r="I14" s="69"/>
      <c r="J14" s="70"/>
      <c r="K14" s="44"/>
      <c r="L14" s="61"/>
      <c r="M14" s="4"/>
      <c r="N14" s="62">
        <v>248</v>
      </c>
      <c r="O14" s="63">
        <f>IF(N14="","",W$4*COS((N14-(U$4+180))*PI()/180)+(P$4^2-(W$4*SIN((N14-(U$4+180))*PI()/180))^2)^0.5)</f>
        <v>180.88335536382573</v>
      </c>
      <c r="P14" s="64">
        <f>IF(N14="","",N14+ASIN(W$4/P$4*SIN((N14-(U8+180))*PI()/180))/(PI()/180))</f>
        <v>253.32001324402785</v>
      </c>
      <c r="Q14" s="65"/>
      <c r="R14" s="66">
        <v>45.25</v>
      </c>
      <c r="S14" s="65"/>
      <c r="T14" s="67">
        <f>IF(R14="",0,R14/P$4*60)</f>
        <v>13.575000000000001</v>
      </c>
      <c r="U14" s="68"/>
      <c r="V14" s="69"/>
      <c r="W14" s="70"/>
      <c r="X14" s="44"/>
      <c r="Y14" s="61"/>
    </row>
    <row r="15" spans="1:25" ht="15.95" customHeight="1">
      <c r="A15" s="71"/>
      <c r="B15" s="32"/>
      <c r="C15" s="72"/>
      <c r="D15" s="73"/>
      <c r="E15" s="74"/>
      <c r="F15" s="73"/>
      <c r="G15" s="75"/>
      <c r="H15" s="76">
        <f>IF(E14="",0,E14/B14*60)</f>
        <v>15.009672916223245</v>
      </c>
      <c r="I15" s="77"/>
      <c r="J15" s="78"/>
      <c r="K15" s="54"/>
      <c r="L15" s="61"/>
      <c r="M15" s="4"/>
      <c r="N15" s="71"/>
      <c r="O15" s="32"/>
      <c r="P15" s="72"/>
      <c r="Q15" s="73"/>
      <c r="R15" s="74"/>
      <c r="S15" s="73"/>
      <c r="T15" s="75"/>
      <c r="U15" s="76">
        <f>IF(R14="",0,R14/O14*60)</f>
        <v>15.009672916223245</v>
      </c>
      <c r="V15" s="77"/>
      <c r="W15" s="78"/>
      <c r="X15" s="54"/>
      <c r="Y15" s="61"/>
    </row>
    <row r="16" spans="1:25" ht="15.95" customHeight="1">
      <c r="A16" s="42"/>
      <c r="B16" s="43"/>
      <c r="C16" s="44"/>
      <c r="D16" s="79" t="s">
        <v>25</v>
      </c>
      <c r="E16" s="80"/>
      <c r="F16" s="80"/>
      <c r="G16" s="80"/>
      <c r="H16" s="47"/>
      <c r="I16" s="48" t="s">
        <v>15</v>
      </c>
      <c r="J16" s="49" t="s">
        <v>21</v>
      </c>
      <c r="K16" s="50"/>
      <c r="L16" s="81"/>
      <c r="M16" s="4"/>
      <c r="N16" s="42"/>
      <c r="O16" s="43"/>
      <c r="P16" s="44"/>
      <c r="Q16" s="79" t="s">
        <v>25</v>
      </c>
      <c r="R16" s="80"/>
      <c r="S16" s="80"/>
      <c r="T16" s="80"/>
      <c r="U16" s="47"/>
      <c r="V16" s="48" t="s">
        <v>15</v>
      </c>
      <c r="W16" s="49" t="s">
        <v>21</v>
      </c>
      <c r="X16" s="50"/>
      <c r="Y16" s="81"/>
    </row>
    <row r="17" spans="1:25" ht="15.95" customHeight="1">
      <c r="A17" s="52"/>
      <c r="B17" s="53"/>
      <c r="C17" s="54"/>
      <c r="D17" s="55" t="s">
        <v>26</v>
      </c>
      <c r="E17" s="56"/>
      <c r="F17" s="56"/>
      <c r="G17" s="56"/>
      <c r="H17" s="57"/>
      <c r="I17" s="58"/>
      <c r="J17" s="59" t="s">
        <v>23</v>
      </c>
      <c r="K17" s="60"/>
      <c r="L17" s="51" t="s">
        <v>27</v>
      </c>
      <c r="M17" s="4"/>
      <c r="N17" s="52"/>
      <c r="O17" s="53"/>
      <c r="P17" s="54"/>
      <c r="Q17" s="55" t="s">
        <v>26</v>
      </c>
      <c r="R17" s="56"/>
      <c r="S17" s="56"/>
      <c r="T17" s="56"/>
      <c r="U17" s="57"/>
      <c r="V17" s="58"/>
      <c r="W17" s="59" t="s">
        <v>23</v>
      </c>
      <c r="X17" s="60"/>
      <c r="Y17" s="51" t="s">
        <v>27</v>
      </c>
    </row>
    <row r="18" spans="1:25" ht="15.95" customHeight="1">
      <c r="A18" s="62">
        <v>68</v>
      </c>
      <c r="B18" s="63">
        <f>IF(A18="","",J$4*COS((A18-(H$4+180))*PI()/180)+(C$4^2-(J$4*SIN((A18-(H$4+180))*PI()/180))^2)^0.5)</f>
        <v>218.92561601563187</v>
      </c>
      <c r="C18" s="64">
        <f>IF(A18="","",A18+ASIN(J$4/C$4*SIN((A18-(H12+180))*PI()/180))/(PI()/180))</f>
        <v>62.679986755972138</v>
      </c>
      <c r="D18" s="65"/>
      <c r="E18" s="66">
        <v>45.25</v>
      </c>
      <c r="F18" s="65"/>
      <c r="G18" s="67">
        <f>IF(E18="",0,E18/C$4*60)</f>
        <v>13.575000000000001</v>
      </c>
      <c r="H18" s="68"/>
      <c r="I18" s="69"/>
      <c r="J18" s="70"/>
      <c r="K18" s="44"/>
      <c r="L18" s="61"/>
      <c r="M18" s="4"/>
      <c r="N18" s="62">
        <v>68</v>
      </c>
      <c r="O18" s="63">
        <f>IF(N18="","",W$4*COS((N18-(U$4+180))*PI()/180)+(P$4^2-(W$4*SIN((N18-(U$4+180))*PI()/180))^2)^0.5)</f>
        <v>218.92561601563187</v>
      </c>
      <c r="P18" s="64">
        <f>IF(N18="","",N18+ASIN(W$4/P$4*SIN((N18-(U12+180))*PI()/180))/(PI()/180))</f>
        <v>62.679986755972138</v>
      </c>
      <c r="Q18" s="65"/>
      <c r="R18" s="66">
        <v>45.25</v>
      </c>
      <c r="S18" s="65"/>
      <c r="T18" s="67">
        <f>IF(R18="",0,R18/P$4*60)</f>
        <v>13.575000000000001</v>
      </c>
      <c r="U18" s="68"/>
      <c r="V18" s="69"/>
      <c r="W18" s="70"/>
      <c r="X18" s="44"/>
      <c r="Y18" s="61"/>
    </row>
    <row r="19" spans="1:25" ht="15.95" customHeight="1">
      <c r="A19" s="71"/>
      <c r="B19" s="32"/>
      <c r="C19" s="72"/>
      <c r="D19" s="73"/>
      <c r="E19" s="74"/>
      <c r="F19" s="73"/>
      <c r="G19" s="75"/>
      <c r="H19" s="76">
        <f>IF(E18="",0,E18/B18*60)</f>
        <v>12.40147247001987</v>
      </c>
      <c r="I19" s="77"/>
      <c r="J19" s="78"/>
      <c r="K19" s="54"/>
      <c r="L19" s="61"/>
      <c r="M19" s="4"/>
      <c r="N19" s="71"/>
      <c r="O19" s="32"/>
      <c r="P19" s="72"/>
      <c r="Q19" s="73"/>
      <c r="R19" s="74"/>
      <c r="S19" s="73"/>
      <c r="T19" s="75"/>
      <c r="U19" s="76">
        <f>IF(R18="",0,R18/O18*60)</f>
        <v>12.40147247001987</v>
      </c>
      <c r="V19" s="77"/>
      <c r="W19" s="78"/>
      <c r="X19" s="54"/>
      <c r="Y19" s="61"/>
    </row>
    <row r="20" spans="1:25" ht="15.95" customHeight="1">
      <c r="A20" s="42"/>
      <c r="B20" s="43"/>
      <c r="C20" s="44"/>
      <c r="D20" s="79" t="s">
        <v>20</v>
      </c>
      <c r="E20" s="80"/>
      <c r="F20" s="80"/>
      <c r="G20" s="80"/>
      <c r="H20" s="47"/>
      <c r="I20" s="48" t="s">
        <v>15</v>
      </c>
      <c r="J20" s="49" t="s">
        <v>21</v>
      </c>
      <c r="K20" s="50"/>
      <c r="L20" s="81"/>
      <c r="M20" s="4"/>
      <c r="N20" s="42"/>
      <c r="O20" s="43"/>
      <c r="P20" s="44"/>
      <c r="Q20" s="79" t="s">
        <v>20</v>
      </c>
      <c r="R20" s="80"/>
      <c r="S20" s="80"/>
      <c r="T20" s="80"/>
      <c r="U20" s="47"/>
      <c r="V20" s="48" t="s">
        <v>15</v>
      </c>
      <c r="W20" s="49" t="s">
        <v>21</v>
      </c>
      <c r="X20" s="50"/>
      <c r="Y20" s="81"/>
    </row>
    <row r="21" spans="1:25" ht="15.95" customHeight="1">
      <c r="A21" s="52"/>
      <c r="B21" s="53"/>
      <c r="C21" s="54"/>
      <c r="D21" s="55" t="s">
        <v>22</v>
      </c>
      <c r="E21" s="56"/>
      <c r="F21" s="56"/>
      <c r="G21" s="56"/>
      <c r="H21" s="57"/>
      <c r="I21" s="58"/>
      <c r="J21" s="59" t="s">
        <v>23</v>
      </c>
      <c r="K21" s="60"/>
      <c r="L21" s="51" t="s">
        <v>28</v>
      </c>
      <c r="M21" s="4"/>
      <c r="N21" s="52"/>
      <c r="O21" s="53"/>
      <c r="P21" s="54"/>
      <c r="Q21" s="55" t="s">
        <v>22</v>
      </c>
      <c r="R21" s="56"/>
      <c r="S21" s="56"/>
      <c r="T21" s="56"/>
      <c r="U21" s="57"/>
      <c r="V21" s="58"/>
      <c r="W21" s="59" t="s">
        <v>23</v>
      </c>
      <c r="X21" s="60"/>
      <c r="Y21" s="51" t="s">
        <v>28</v>
      </c>
    </row>
    <row r="22" spans="1:25" ht="15.95" customHeight="1">
      <c r="A22" s="62">
        <v>68</v>
      </c>
      <c r="B22" s="63">
        <f>IF(A22="","",J$4*COS((A22-(H$4+180))*PI()/180)+(C$4^2-(J$4*SIN((A22-(H$4+180))*PI()/180))^2)^0.5)</f>
        <v>218.92561601563187</v>
      </c>
      <c r="C22" s="64">
        <f>IF(A22="","",A22+ASIN(J$4/C$4*SIN((A22-(H16+180))*PI()/180))/(PI()/180))</f>
        <v>62.679986755972138</v>
      </c>
      <c r="D22" s="82"/>
      <c r="E22" s="66">
        <v>57.24</v>
      </c>
      <c r="F22" s="82"/>
      <c r="G22" s="67">
        <f>IF(E22="",0,E22/C$4*60)</f>
        <v>17.172000000000001</v>
      </c>
      <c r="H22" s="68"/>
      <c r="I22" s="69"/>
      <c r="J22" s="70"/>
      <c r="K22" s="44"/>
      <c r="L22" s="61"/>
      <c r="M22" s="4"/>
      <c r="N22" s="62">
        <v>68</v>
      </c>
      <c r="O22" s="63">
        <f>IF(N22="","",W$4*COS((N22-(U$4+180))*PI()/180)+(P$4^2-(W$4*SIN((N22-(U$4+180))*PI()/180))^2)^0.5)</f>
        <v>218.92561601563187</v>
      </c>
      <c r="P22" s="64">
        <f>IF(N22="","",N22+ASIN(W$4/P$4*SIN((N22-(U16+180))*PI()/180))/(PI()/180))</f>
        <v>62.679986755972138</v>
      </c>
      <c r="Q22" s="82"/>
      <c r="R22" s="66">
        <v>57.24</v>
      </c>
      <c r="S22" s="82"/>
      <c r="T22" s="67">
        <f>IF(R22="",0,R22/P$4*60)</f>
        <v>17.172000000000001</v>
      </c>
      <c r="U22" s="68"/>
      <c r="V22" s="69"/>
      <c r="W22" s="70"/>
      <c r="X22" s="44"/>
      <c r="Y22" s="61"/>
    </row>
    <row r="23" spans="1:25" ht="15.95" customHeight="1">
      <c r="A23" s="71"/>
      <c r="B23" s="32"/>
      <c r="C23" s="72"/>
      <c r="D23" s="83"/>
      <c r="E23" s="74"/>
      <c r="F23" s="83"/>
      <c r="G23" s="75"/>
      <c r="H23" s="76">
        <f>IF(E22="",0,E22/B22*60)</f>
        <v>15.687520092462705</v>
      </c>
      <c r="I23" s="77"/>
      <c r="J23" s="78"/>
      <c r="K23" s="54"/>
      <c r="L23" s="61"/>
      <c r="M23" s="4"/>
      <c r="N23" s="71"/>
      <c r="O23" s="32"/>
      <c r="P23" s="72"/>
      <c r="Q23" s="83"/>
      <c r="R23" s="74"/>
      <c r="S23" s="83"/>
      <c r="T23" s="75"/>
      <c r="U23" s="76">
        <f>IF(R22="",0,R22/O22*60)</f>
        <v>15.687520092462705</v>
      </c>
      <c r="V23" s="77"/>
      <c r="W23" s="78"/>
      <c r="X23" s="54"/>
      <c r="Y23" s="61"/>
    </row>
    <row r="24" spans="1:25" ht="15.95" customHeight="1">
      <c r="A24" s="84"/>
      <c r="B24" s="85"/>
      <c r="C24" s="86"/>
      <c r="D24" s="45" t="s">
        <v>14</v>
      </c>
      <c r="E24" s="46"/>
      <c r="F24" s="46"/>
      <c r="G24" s="46"/>
      <c r="H24" s="47"/>
      <c r="I24" s="48" t="s">
        <v>15</v>
      </c>
      <c r="J24" s="49" t="s">
        <v>21</v>
      </c>
      <c r="K24" s="50"/>
      <c r="L24" s="81"/>
      <c r="M24" s="4"/>
      <c r="N24" s="84"/>
      <c r="O24" s="85"/>
      <c r="P24" s="86"/>
      <c r="Q24" s="45" t="s">
        <v>14</v>
      </c>
      <c r="R24" s="46"/>
      <c r="S24" s="46"/>
      <c r="T24" s="46"/>
      <c r="U24" s="47"/>
      <c r="V24" s="48" t="s">
        <v>15</v>
      </c>
      <c r="W24" s="49" t="s">
        <v>21</v>
      </c>
      <c r="X24" s="50"/>
      <c r="Y24" s="81"/>
    </row>
    <row r="25" spans="1:25" ht="15.95" customHeight="1">
      <c r="A25" s="87"/>
      <c r="B25" s="88"/>
      <c r="C25" s="89"/>
      <c r="D25" s="55" t="s">
        <v>18</v>
      </c>
      <c r="E25" s="56"/>
      <c r="F25" s="56"/>
      <c r="G25" s="56"/>
      <c r="H25" s="57"/>
      <c r="I25" s="58"/>
      <c r="J25" s="59" t="s">
        <v>23</v>
      </c>
      <c r="K25" s="60"/>
      <c r="L25" s="51"/>
      <c r="M25" s="4"/>
      <c r="N25" s="87"/>
      <c r="O25" s="88"/>
      <c r="P25" s="89"/>
      <c r="Q25" s="55" t="s">
        <v>18</v>
      </c>
      <c r="R25" s="56"/>
      <c r="S25" s="56"/>
      <c r="T25" s="56"/>
      <c r="U25" s="57"/>
      <c r="V25" s="58"/>
      <c r="W25" s="59" t="s">
        <v>23</v>
      </c>
      <c r="X25" s="60"/>
      <c r="Y25" s="51"/>
    </row>
    <row r="26" spans="1:25" ht="15.95" customHeight="1">
      <c r="A26" s="62"/>
      <c r="B26" s="63" t="str">
        <f>IF(A26="","",J$4*COS((A26-(H$4+180))*PI()/180)+(C$4^2-(J$4*SIN((A26-(H$4+180))*PI()/180))^2)^0.5)</f>
        <v/>
      </c>
      <c r="C26" s="64" t="str">
        <f>IF(A26="","",A26+ASIN(J$4/C$4*SIN((A26-(H20+180))*PI()/180))/(PI()/180))</f>
        <v/>
      </c>
      <c r="D26" s="82"/>
      <c r="E26" s="66"/>
      <c r="F26" s="82"/>
      <c r="G26" s="67">
        <f>IF(E26="",0,E26/C$4*60)</f>
        <v>0</v>
      </c>
      <c r="H26" s="68"/>
      <c r="I26" s="69"/>
      <c r="J26" s="70"/>
      <c r="K26" s="44"/>
      <c r="L26" s="61"/>
      <c r="M26" s="4"/>
      <c r="N26" s="62"/>
      <c r="O26" s="63" t="str">
        <f>IF(N26="","",W$4*COS((N26-(U$4+180))*PI()/180)+(P$4^2-(W$4*SIN((N26-(U$4+180))*PI()/180))^2)^0.5)</f>
        <v/>
      </c>
      <c r="P26" s="64" t="str">
        <f>IF(N26="","",N26+ASIN(W$4/P$4*SIN((N26-(U20+180))*PI()/180))/(PI()/180))</f>
        <v/>
      </c>
      <c r="Q26" s="82"/>
      <c r="R26" s="66"/>
      <c r="S26" s="82"/>
      <c r="T26" s="67">
        <f>IF(R26="",0,R26/P$4*60)</f>
        <v>0</v>
      </c>
      <c r="U26" s="68"/>
      <c r="V26" s="69"/>
      <c r="W26" s="70"/>
      <c r="X26" s="44"/>
      <c r="Y26" s="61"/>
    </row>
    <row r="27" spans="1:25" ht="15.95" customHeight="1">
      <c r="A27" s="71"/>
      <c r="B27" s="32"/>
      <c r="C27" s="72"/>
      <c r="D27" s="83"/>
      <c r="E27" s="74"/>
      <c r="F27" s="83"/>
      <c r="G27" s="75"/>
      <c r="H27" s="76">
        <f>IF(E26="",0,E26/B26*60)</f>
        <v>0</v>
      </c>
      <c r="I27" s="77"/>
      <c r="J27" s="78"/>
      <c r="K27" s="54"/>
      <c r="L27" s="61"/>
      <c r="M27" s="4"/>
      <c r="N27" s="71"/>
      <c r="O27" s="32"/>
      <c r="P27" s="72"/>
      <c r="Q27" s="83"/>
      <c r="R27" s="74"/>
      <c r="S27" s="83"/>
      <c r="T27" s="75"/>
      <c r="U27" s="76">
        <f>IF(R26="",0,R26/O26*60)</f>
        <v>0</v>
      </c>
      <c r="V27" s="77"/>
      <c r="W27" s="78"/>
      <c r="X27" s="54"/>
      <c r="Y27" s="61"/>
    </row>
    <row r="28" spans="1:25" ht="15.95" customHeight="1">
      <c r="A28" s="84"/>
      <c r="B28" s="85"/>
      <c r="C28" s="86"/>
      <c r="D28" s="79"/>
      <c r="E28" s="80"/>
      <c r="F28" s="80"/>
      <c r="G28" s="80"/>
      <c r="H28" s="47"/>
      <c r="I28" s="48" t="s">
        <v>15</v>
      </c>
      <c r="J28" s="49" t="s">
        <v>21</v>
      </c>
      <c r="K28" s="50"/>
      <c r="L28" s="81"/>
      <c r="M28" s="4"/>
      <c r="N28" s="84"/>
      <c r="O28" s="85"/>
      <c r="P28" s="86"/>
      <c r="Q28" s="79"/>
      <c r="R28" s="80"/>
      <c r="S28" s="80"/>
      <c r="T28" s="80"/>
      <c r="U28" s="47"/>
      <c r="V28" s="48" t="s">
        <v>15</v>
      </c>
      <c r="W28" s="49" t="s">
        <v>21</v>
      </c>
      <c r="X28" s="50"/>
      <c r="Y28" s="81"/>
    </row>
    <row r="29" spans="1:25" ht="15.95" customHeight="1">
      <c r="A29" s="87"/>
      <c r="B29" s="88"/>
      <c r="C29" s="89"/>
      <c r="D29" s="90"/>
      <c r="E29" s="91"/>
      <c r="F29" s="91"/>
      <c r="G29" s="91"/>
      <c r="H29" s="57"/>
      <c r="I29" s="58"/>
      <c r="J29" s="59" t="s">
        <v>23</v>
      </c>
      <c r="K29" s="60"/>
      <c r="L29" s="51"/>
      <c r="M29" s="4"/>
      <c r="N29" s="87"/>
      <c r="O29" s="88"/>
      <c r="P29" s="89"/>
      <c r="Q29" s="90"/>
      <c r="R29" s="91"/>
      <c r="S29" s="91"/>
      <c r="T29" s="91"/>
      <c r="U29" s="57"/>
      <c r="V29" s="58"/>
      <c r="W29" s="59" t="s">
        <v>23</v>
      </c>
      <c r="X29" s="60"/>
      <c r="Y29" s="51"/>
    </row>
    <row r="30" spans="1:25" ht="15.95" customHeight="1">
      <c r="A30" s="62"/>
      <c r="B30" s="63" t="str">
        <f>IF(A30="","",J$4*COS((A30-(H$4+180))*PI()/180)+(C$4^2-(J$4*SIN((A30-(H$4+180))*PI()/180))^2)^0.5)</f>
        <v/>
      </c>
      <c r="C30" s="64" t="str">
        <f>IF(A30="","",A30+ASIN(J$4/C$4*SIN((A30-(H24+180))*PI()/180))/(PI()/180))</f>
        <v/>
      </c>
      <c r="D30" s="65"/>
      <c r="E30" s="66"/>
      <c r="F30" s="65"/>
      <c r="G30" s="67">
        <f>IF(E30="",0,E30/C$4*60)</f>
        <v>0</v>
      </c>
      <c r="H30" s="68"/>
      <c r="I30" s="69"/>
      <c r="J30" s="70"/>
      <c r="K30" s="44"/>
      <c r="L30" s="61"/>
      <c r="M30" s="4"/>
      <c r="N30" s="62"/>
      <c r="O30" s="63" t="str">
        <f>IF(N30="","",W$4*COS((N30-(U$4+180))*PI()/180)+(P$4^2-(W$4*SIN((N30-(U$4+180))*PI()/180))^2)^0.5)</f>
        <v/>
      </c>
      <c r="P30" s="64" t="str">
        <f>IF(N30="","",N30+ASIN(W$4/P$4*SIN((N30-(U24+180))*PI()/180))/(PI()/180))</f>
        <v/>
      </c>
      <c r="Q30" s="65"/>
      <c r="R30" s="66"/>
      <c r="S30" s="65"/>
      <c r="T30" s="67">
        <f>IF(R30="",0,R30/P$4*60)</f>
        <v>0</v>
      </c>
      <c r="U30" s="68"/>
      <c r="V30" s="69"/>
      <c r="W30" s="70"/>
      <c r="X30" s="44"/>
      <c r="Y30" s="61"/>
    </row>
    <row r="31" spans="1:25" ht="15.95" customHeight="1">
      <c r="A31" s="71"/>
      <c r="B31" s="32"/>
      <c r="C31" s="72"/>
      <c r="D31" s="73"/>
      <c r="E31" s="74"/>
      <c r="F31" s="73"/>
      <c r="G31" s="75"/>
      <c r="H31" s="76">
        <f>IF(E30="",0,E30/B30*60)</f>
        <v>0</v>
      </c>
      <c r="I31" s="77"/>
      <c r="J31" s="78"/>
      <c r="K31" s="54"/>
      <c r="L31" s="61"/>
      <c r="M31" s="4"/>
      <c r="N31" s="71"/>
      <c r="O31" s="32"/>
      <c r="P31" s="72"/>
      <c r="Q31" s="73"/>
      <c r="R31" s="74"/>
      <c r="S31" s="73"/>
      <c r="T31" s="75"/>
      <c r="U31" s="76">
        <f>IF(R30="",0,R30/O30*60)</f>
        <v>0</v>
      </c>
      <c r="V31" s="77"/>
      <c r="W31" s="78"/>
      <c r="X31" s="54"/>
      <c r="Y31" s="61"/>
    </row>
    <row r="32" spans="1:25" ht="15.95" customHeight="1">
      <c r="A32" s="42"/>
      <c r="B32" s="43"/>
      <c r="C32" s="44"/>
      <c r="D32" s="79"/>
      <c r="E32" s="80"/>
      <c r="F32" s="80"/>
      <c r="G32" s="80"/>
      <c r="H32" s="47"/>
      <c r="I32" s="48" t="s">
        <v>15</v>
      </c>
      <c r="J32" s="49" t="s">
        <v>21</v>
      </c>
      <c r="K32" s="50"/>
      <c r="L32" s="81"/>
      <c r="M32" s="4"/>
      <c r="N32" s="42"/>
      <c r="O32" s="43"/>
      <c r="P32" s="44"/>
      <c r="Q32" s="79"/>
      <c r="R32" s="80"/>
      <c r="S32" s="80"/>
      <c r="T32" s="80"/>
      <c r="U32" s="47"/>
      <c r="V32" s="48" t="s">
        <v>15</v>
      </c>
      <c r="W32" s="49" t="s">
        <v>21</v>
      </c>
      <c r="X32" s="50"/>
      <c r="Y32" s="81"/>
    </row>
    <row r="33" spans="1:25" ht="15.95" customHeight="1">
      <c r="A33" s="52"/>
      <c r="B33" s="53"/>
      <c r="C33" s="54"/>
      <c r="D33" s="55"/>
      <c r="E33" s="56"/>
      <c r="F33" s="56"/>
      <c r="G33" s="56"/>
      <c r="H33" s="57"/>
      <c r="I33" s="58"/>
      <c r="J33" s="59" t="s">
        <v>23</v>
      </c>
      <c r="K33" s="60"/>
      <c r="L33" s="51"/>
      <c r="M33" s="4"/>
      <c r="N33" s="52"/>
      <c r="O33" s="53"/>
      <c r="P33" s="54"/>
      <c r="Q33" s="55"/>
      <c r="R33" s="56"/>
      <c r="S33" s="56"/>
      <c r="T33" s="56"/>
      <c r="U33" s="57"/>
      <c r="V33" s="58"/>
      <c r="W33" s="59" t="s">
        <v>23</v>
      </c>
      <c r="X33" s="60"/>
      <c r="Y33" s="51"/>
    </row>
    <row r="34" spans="1:25" ht="15.95" customHeight="1">
      <c r="A34" s="62"/>
      <c r="B34" s="63" t="str">
        <f>IF(A34="","",J$4*COS((A34-(H$4+180))*PI()/180)+(C$4^2-(J$4*SIN((A34-(H$4+180))*PI()/180))^2)^0.5)</f>
        <v/>
      </c>
      <c r="C34" s="64" t="str">
        <f>IF(A34="","",A34+ASIN(J$4/C$4*SIN((A34-(H28+180))*PI()/180))/(PI()/180))</f>
        <v/>
      </c>
      <c r="D34" s="65"/>
      <c r="E34" s="66"/>
      <c r="F34" s="65"/>
      <c r="G34" s="67">
        <f>IF(E34="",0,E34/C$4*60)</f>
        <v>0</v>
      </c>
      <c r="H34" s="68"/>
      <c r="I34" s="69"/>
      <c r="J34" s="70"/>
      <c r="K34" s="44"/>
      <c r="L34" s="61"/>
      <c r="M34" s="4"/>
      <c r="N34" s="62"/>
      <c r="O34" s="63" t="str">
        <f>IF(N34="","",W$4*COS((N34-(U$4+180))*PI()/180)+(P$4^2-(W$4*SIN((N34-(U$4+180))*PI()/180))^2)^0.5)</f>
        <v/>
      </c>
      <c r="P34" s="64" t="str">
        <f>IF(N34="","",N34+ASIN(W$4/P$4*SIN((N34-(U28+180))*PI()/180))/(PI()/180))</f>
        <v/>
      </c>
      <c r="Q34" s="65"/>
      <c r="R34" s="66"/>
      <c r="S34" s="65"/>
      <c r="T34" s="67">
        <f>IF(R34="",0,R34/P$4*60)</f>
        <v>0</v>
      </c>
      <c r="U34" s="68"/>
      <c r="V34" s="69"/>
      <c r="W34" s="70"/>
      <c r="X34" s="44"/>
      <c r="Y34" s="61"/>
    </row>
    <row r="35" spans="1:25" ht="15.95" customHeight="1">
      <c r="A35" s="71"/>
      <c r="B35" s="32"/>
      <c r="C35" s="72"/>
      <c r="D35" s="73"/>
      <c r="E35" s="74"/>
      <c r="F35" s="73"/>
      <c r="G35" s="75"/>
      <c r="H35" s="76">
        <f>IF(E34="",0,E34/B34*60)</f>
        <v>0</v>
      </c>
      <c r="I35" s="77"/>
      <c r="J35" s="78"/>
      <c r="K35" s="54"/>
      <c r="L35" s="61"/>
      <c r="M35" s="4"/>
      <c r="N35" s="71"/>
      <c r="O35" s="32"/>
      <c r="P35" s="72"/>
      <c r="Q35" s="73"/>
      <c r="R35" s="74"/>
      <c r="S35" s="73"/>
      <c r="T35" s="75"/>
      <c r="U35" s="76">
        <f>IF(R34="",0,R34/O34*60)</f>
        <v>0</v>
      </c>
      <c r="V35" s="77"/>
      <c r="W35" s="78"/>
      <c r="X35" s="54"/>
      <c r="Y35" s="61"/>
    </row>
    <row r="36" spans="1:25" ht="15.95" customHeight="1">
      <c r="A36" s="42"/>
      <c r="B36" s="43"/>
      <c r="C36" s="44"/>
      <c r="D36" s="79"/>
      <c r="E36" s="80"/>
      <c r="F36" s="80"/>
      <c r="G36" s="80"/>
      <c r="H36" s="47"/>
      <c r="I36" s="48" t="s">
        <v>15</v>
      </c>
      <c r="J36" s="49" t="s">
        <v>21</v>
      </c>
      <c r="K36" s="50"/>
      <c r="L36" s="81"/>
      <c r="M36" s="4"/>
      <c r="N36" s="42"/>
      <c r="O36" s="43"/>
      <c r="P36" s="44"/>
      <c r="Q36" s="79"/>
      <c r="R36" s="80"/>
      <c r="S36" s="80"/>
      <c r="T36" s="80"/>
      <c r="U36" s="47"/>
      <c r="V36" s="48" t="s">
        <v>15</v>
      </c>
      <c r="W36" s="49" t="s">
        <v>21</v>
      </c>
      <c r="X36" s="50"/>
      <c r="Y36" s="81"/>
    </row>
    <row r="37" spans="1:25" ht="15.95" customHeight="1">
      <c r="A37" s="52"/>
      <c r="B37" s="53"/>
      <c r="C37" s="54"/>
      <c r="D37" s="55"/>
      <c r="E37" s="56"/>
      <c r="F37" s="56"/>
      <c r="G37" s="56"/>
      <c r="H37" s="57"/>
      <c r="I37" s="58"/>
      <c r="J37" s="59" t="s">
        <v>23</v>
      </c>
      <c r="K37" s="60"/>
      <c r="L37" s="51"/>
      <c r="M37" s="4"/>
      <c r="N37" s="52"/>
      <c r="O37" s="53"/>
      <c r="P37" s="54"/>
      <c r="Q37" s="55"/>
      <c r="R37" s="56"/>
      <c r="S37" s="56"/>
      <c r="T37" s="56"/>
      <c r="U37" s="57"/>
      <c r="V37" s="58"/>
      <c r="W37" s="59" t="s">
        <v>23</v>
      </c>
      <c r="X37" s="60"/>
      <c r="Y37" s="51"/>
    </row>
    <row r="38" spans="1:25" ht="15.95" customHeight="1">
      <c r="A38" s="62"/>
      <c r="B38" s="63" t="str">
        <f>IF(A38="","",J$4*COS((A38-(H$4+180))*PI()/180)+(C$4^2-(J$4*SIN((A38-(H$4+180))*PI()/180))^2)^0.5)</f>
        <v/>
      </c>
      <c r="C38" s="64" t="str">
        <f>IF(A38="","",A38+ASIN(J$4/C$4*SIN((A38-(H32+180))*PI()/180))/(PI()/180))</f>
        <v/>
      </c>
      <c r="D38" s="65"/>
      <c r="E38" s="66"/>
      <c r="F38" s="65"/>
      <c r="G38" s="67">
        <f>IF(E38="",0,E38/C$4*60)</f>
        <v>0</v>
      </c>
      <c r="H38" s="68"/>
      <c r="I38" s="69"/>
      <c r="J38" s="70"/>
      <c r="K38" s="44"/>
      <c r="L38" s="61"/>
      <c r="M38" s="4"/>
      <c r="N38" s="62"/>
      <c r="O38" s="63" t="str">
        <f>IF(N38="","",W$4*COS((N38-(U$4+180))*PI()/180)+(P$4^2-(W$4*SIN((N38-(U$4+180))*PI()/180))^2)^0.5)</f>
        <v/>
      </c>
      <c r="P38" s="64" t="str">
        <f>IF(N38="","",N38+ASIN(W$4/P$4*SIN((N38-(U32+180))*PI()/180))/(PI()/180))</f>
        <v/>
      </c>
      <c r="Q38" s="65"/>
      <c r="R38" s="66"/>
      <c r="S38" s="65"/>
      <c r="T38" s="67">
        <f>IF(R38="",0,R38/P$4*60)</f>
        <v>0</v>
      </c>
      <c r="U38" s="68"/>
      <c r="V38" s="69"/>
      <c r="W38" s="70"/>
      <c r="X38" s="44"/>
      <c r="Y38" s="61"/>
    </row>
    <row r="39" spans="1:25" ht="15.95" customHeight="1">
      <c r="A39" s="71"/>
      <c r="B39" s="32"/>
      <c r="C39" s="72"/>
      <c r="D39" s="73"/>
      <c r="E39" s="74"/>
      <c r="F39" s="73"/>
      <c r="G39" s="75"/>
      <c r="H39" s="76">
        <f>IF(E38="",0,E38/B38*60)</f>
        <v>0</v>
      </c>
      <c r="I39" s="77"/>
      <c r="J39" s="78"/>
      <c r="K39" s="54"/>
      <c r="L39" s="61"/>
      <c r="M39" s="4"/>
      <c r="N39" s="71"/>
      <c r="O39" s="32"/>
      <c r="P39" s="72"/>
      <c r="Q39" s="73"/>
      <c r="R39" s="74"/>
      <c r="S39" s="73"/>
      <c r="T39" s="75"/>
      <c r="U39" s="76">
        <f>IF(R38="",0,R38/O38*60)</f>
        <v>0</v>
      </c>
      <c r="V39" s="77"/>
      <c r="W39" s="78"/>
      <c r="X39" s="54"/>
      <c r="Y39" s="61"/>
    </row>
    <row r="40" spans="1:25" ht="15.95" customHeight="1">
      <c r="A40" s="42"/>
      <c r="B40" s="43"/>
      <c r="C40" s="44"/>
      <c r="D40" s="79"/>
      <c r="E40" s="80"/>
      <c r="F40" s="80"/>
      <c r="G40" s="80"/>
      <c r="H40" s="47"/>
      <c r="I40" s="48" t="s">
        <v>15</v>
      </c>
      <c r="J40" s="49" t="s">
        <v>21</v>
      </c>
      <c r="K40" s="50"/>
      <c r="L40" s="81"/>
      <c r="M40" s="4"/>
      <c r="N40" s="42"/>
      <c r="O40" s="43"/>
      <c r="P40" s="44"/>
      <c r="Q40" s="79"/>
      <c r="R40" s="80"/>
      <c r="S40" s="80"/>
      <c r="T40" s="80"/>
      <c r="U40" s="47"/>
      <c r="V40" s="48" t="s">
        <v>15</v>
      </c>
      <c r="W40" s="49" t="s">
        <v>21</v>
      </c>
      <c r="X40" s="50"/>
      <c r="Y40" s="81"/>
    </row>
    <row r="41" spans="1:25" ht="15.95" customHeight="1">
      <c r="A41" s="52"/>
      <c r="B41" s="53"/>
      <c r="C41" s="54"/>
      <c r="D41" s="92"/>
      <c r="E41" s="93"/>
      <c r="F41" s="93"/>
      <c r="G41" s="93"/>
      <c r="H41" s="57"/>
      <c r="I41" s="58"/>
      <c r="J41" s="59" t="s">
        <v>23</v>
      </c>
      <c r="K41" s="60"/>
      <c r="L41" s="51"/>
      <c r="M41" s="4"/>
      <c r="N41" s="52"/>
      <c r="O41" s="53"/>
      <c r="P41" s="54"/>
      <c r="Q41" s="92"/>
      <c r="R41" s="93"/>
      <c r="S41" s="93"/>
      <c r="T41" s="93"/>
      <c r="U41" s="57"/>
      <c r="V41" s="58"/>
      <c r="W41" s="59" t="s">
        <v>23</v>
      </c>
      <c r="X41" s="60"/>
      <c r="Y41" s="51"/>
    </row>
    <row r="42" spans="1:25" ht="15.95" customHeight="1">
      <c r="A42" s="62"/>
      <c r="B42" s="63" t="str">
        <f>IF(A42="","",J$4*COS((A42-(H$4+180))*PI()/180)+(C$4^2-(J$4*SIN((A42-(H$4+180))*PI()/180))^2)^0.5)</f>
        <v/>
      </c>
      <c r="C42" s="64" t="str">
        <f>IF(A42="","",A42+ASIN(J$4/C$4*SIN((A42-(H36+180))*PI()/180))/(PI()/180))</f>
        <v/>
      </c>
      <c r="D42" s="65"/>
      <c r="E42" s="66"/>
      <c r="F42" s="82"/>
      <c r="G42" s="67">
        <f>IF(E42="",0,E42/C$4*60)</f>
        <v>0</v>
      </c>
      <c r="H42" s="68"/>
      <c r="I42" s="69"/>
      <c r="J42" s="70"/>
      <c r="K42" s="44"/>
      <c r="L42" s="61"/>
      <c r="M42" s="4"/>
      <c r="N42" s="62"/>
      <c r="O42" s="63" t="str">
        <f>IF(N42="","",W$4*COS((N42-(U$4+180))*PI()/180)+(P$4^2-(W$4*SIN((N42-(U$4+180))*PI()/180))^2)^0.5)</f>
        <v/>
      </c>
      <c r="P42" s="64" t="str">
        <f>IF(N42="","",N42+ASIN(W$4/P$4*SIN((N42-(U36+180))*PI()/180))/(PI()/180))</f>
        <v/>
      </c>
      <c r="Q42" s="65"/>
      <c r="R42" s="66"/>
      <c r="S42" s="82"/>
      <c r="T42" s="67">
        <f>IF(R42="",0,R42/P$4*60)</f>
        <v>0</v>
      </c>
      <c r="U42" s="68"/>
      <c r="V42" s="69"/>
      <c r="W42" s="70"/>
      <c r="X42" s="44"/>
      <c r="Y42" s="61"/>
    </row>
    <row r="43" spans="1:25" ht="15.95" customHeight="1">
      <c r="A43" s="71"/>
      <c r="B43" s="32"/>
      <c r="C43" s="72"/>
      <c r="D43" s="73"/>
      <c r="E43" s="74"/>
      <c r="F43" s="83"/>
      <c r="G43" s="75"/>
      <c r="H43" s="76">
        <f>IF(E42="",0,E42/B42*60)</f>
        <v>0</v>
      </c>
      <c r="I43" s="77"/>
      <c r="J43" s="78"/>
      <c r="K43" s="54"/>
      <c r="L43" s="61"/>
      <c r="M43" s="4"/>
      <c r="N43" s="71"/>
      <c r="O43" s="32"/>
      <c r="P43" s="72"/>
      <c r="Q43" s="73"/>
      <c r="R43" s="74"/>
      <c r="S43" s="83"/>
      <c r="T43" s="75"/>
      <c r="U43" s="76">
        <f>IF(R42="",0,R42/O42*60)</f>
        <v>0</v>
      </c>
      <c r="V43" s="77"/>
      <c r="W43" s="78"/>
      <c r="X43" s="54"/>
      <c r="Y43" s="61"/>
    </row>
    <row r="44" spans="1:25" ht="15.95" customHeight="1">
      <c r="A44" s="42"/>
      <c r="B44" s="85"/>
      <c r="C44" s="86"/>
      <c r="D44" s="79"/>
      <c r="E44" s="80"/>
      <c r="F44" s="80"/>
      <c r="G44" s="80"/>
      <c r="H44" s="47"/>
      <c r="I44" s="48" t="s">
        <v>15</v>
      </c>
      <c r="J44" s="49" t="s">
        <v>21</v>
      </c>
      <c r="K44" s="50"/>
      <c r="L44" s="81"/>
      <c r="M44" s="4"/>
      <c r="N44" s="42"/>
      <c r="O44" s="85"/>
      <c r="P44" s="86"/>
      <c r="Q44" s="79"/>
      <c r="R44" s="80"/>
      <c r="S44" s="80"/>
      <c r="T44" s="80"/>
      <c r="U44" s="47"/>
      <c r="V44" s="48" t="s">
        <v>15</v>
      </c>
      <c r="W44" s="49" t="s">
        <v>21</v>
      </c>
      <c r="X44" s="50"/>
      <c r="Y44" s="81"/>
    </row>
    <row r="45" spans="1:25" ht="15.95" customHeight="1">
      <c r="A45" s="52"/>
      <c r="B45" s="88"/>
      <c r="C45" s="89"/>
      <c r="D45" s="55"/>
      <c r="E45" s="56"/>
      <c r="F45" s="56"/>
      <c r="G45" s="56"/>
      <c r="H45" s="57"/>
      <c r="I45" s="58"/>
      <c r="J45" s="59" t="s">
        <v>23</v>
      </c>
      <c r="K45" s="60"/>
      <c r="L45" s="94" t="s">
        <v>29</v>
      </c>
      <c r="M45" s="4"/>
      <c r="N45" s="52"/>
      <c r="O45" s="88"/>
      <c r="P45" s="89"/>
      <c r="Q45" s="55"/>
      <c r="R45" s="56"/>
      <c r="S45" s="56"/>
      <c r="T45" s="56"/>
      <c r="U45" s="57"/>
      <c r="V45" s="58"/>
      <c r="W45" s="59" t="s">
        <v>23</v>
      </c>
      <c r="X45" s="60"/>
      <c r="Y45" s="94" t="s">
        <v>29</v>
      </c>
    </row>
    <row r="46" spans="1:25" ht="32.1" customHeight="1">
      <c r="A46" s="95"/>
      <c r="B46" s="16"/>
      <c r="C46" s="16"/>
      <c r="D46" s="96" t="s">
        <v>30</v>
      </c>
      <c r="E46" s="97">
        <f>E10+E14+E18+E22+E26+E30+E34+E38+E42</f>
        <v>204.98000000000002</v>
      </c>
      <c r="F46" s="98" t="s">
        <v>31</v>
      </c>
      <c r="G46" s="98" t="s">
        <v>32</v>
      </c>
      <c r="H46" s="99">
        <f>(H11+H15+H19+H23+H27+H31+H35+H39+H43)/60/24</f>
        <v>4.311492158741647E-2</v>
      </c>
      <c r="I46" s="99"/>
      <c r="J46" s="98" t="s">
        <v>33</v>
      </c>
      <c r="K46" s="98"/>
      <c r="L46" s="100" t="s">
        <v>34</v>
      </c>
      <c r="M46" s="4"/>
      <c r="N46" s="95"/>
      <c r="O46" s="16"/>
      <c r="P46" s="16"/>
      <c r="Q46" s="96" t="s">
        <v>30</v>
      </c>
      <c r="R46" s="97">
        <f>R10+R14+R18+R22+R26+R30+R34+R38+R42</f>
        <v>204.98000000000002</v>
      </c>
      <c r="S46" s="98" t="s">
        <v>31</v>
      </c>
      <c r="T46" s="98" t="s">
        <v>32</v>
      </c>
      <c r="U46" s="99">
        <f>(U11+U15+U19+U23+U27+U31+U35+U39+U43)/60/24</f>
        <v>4.311492158741647E-2</v>
      </c>
      <c r="V46" s="99"/>
      <c r="W46" s="98" t="s">
        <v>33</v>
      </c>
      <c r="X46" s="98"/>
      <c r="Y46" s="100" t="s">
        <v>34</v>
      </c>
    </row>
    <row r="47" spans="1:25">
      <c r="A47" s="6"/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4"/>
      <c r="N47" s="6"/>
      <c r="O47" s="9"/>
      <c r="P47" s="9"/>
      <c r="Q47" s="9"/>
      <c r="R47" s="9"/>
      <c r="S47" s="9"/>
      <c r="T47" s="9"/>
      <c r="U47" s="9"/>
      <c r="V47" s="9"/>
      <c r="W47" s="9"/>
      <c r="X47" s="9"/>
      <c r="Y47" s="13"/>
    </row>
  </sheetData>
  <sheetProtection sheet="1" objects="1" scenarios="1"/>
  <mergeCells count="280">
    <mergeCell ref="V44:V45"/>
    <mergeCell ref="Q45:T45"/>
    <mergeCell ref="U46:V46"/>
    <mergeCell ref="Y41:Y44"/>
    <mergeCell ref="N42:N43"/>
    <mergeCell ref="O42:O43"/>
    <mergeCell ref="P42:P43"/>
    <mergeCell ref="Q42:Q43"/>
    <mergeCell ref="R42:R43"/>
    <mergeCell ref="V42:W43"/>
    <mergeCell ref="X42:X43"/>
    <mergeCell ref="N44:N45"/>
    <mergeCell ref="Q44:T44"/>
    <mergeCell ref="N40:N41"/>
    <mergeCell ref="O40:O41"/>
    <mergeCell ref="P40:P41"/>
    <mergeCell ref="Q40:T40"/>
    <mergeCell ref="V40:V41"/>
    <mergeCell ref="Q41:T41"/>
    <mergeCell ref="N38:N39"/>
    <mergeCell ref="O38:O39"/>
    <mergeCell ref="P38:P39"/>
    <mergeCell ref="Q38:Q39"/>
    <mergeCell ref="R38:R39"/>
    <mergeCell ref="S38:S39"/>
    <mergeCell ref="O36:O37"/>
    <mergeCell ref="P36:P37"/>
    <mergeCell ref="Q36:T36"/>
    <mergeCell ref="V36:V37"/>
    <mergeCell ref="Q37:T37"/>
    <mergeCell ref="Y37:Y40"/>
    <mergeCell ref="V38:W39"/>
    <mergeCell ref="X38:X39"/>
    <mergeCell ref="Y33:Y36"/>
    <mergeCell ref="N34:N35"/>
    <mergeCell ref="O34:O35"/>
    <mergeCell ref="P34:P35"/>
    <mergeCell ref="Q34:Q35"/>
    <mergeCell ref="R34:R35"/>
    <mergeCell ref="S34:S35"/>
    <mergeCell ref="V34:W35"/>
    <mergeCell ref="X34:X35"/>
    <mergeCell ref="N36:N37"/>
    <mergeCell ref="V30:W31"/>
    <mergeCell ref="X30:X31"/>
    <mergeCell ref="N32:N33"/>
    <mergeCell ref="O32:O33"/>
    <mergeCell ref="P32:P33"/>
    <mergeCell ref="Q32:T32"/>
    <mergeCell ref="V32:V33"/>
    <mergeCell ref="Q33:T33"/>
    <mergeCell ref="N30:N31"/>
    <mergeCell ref="O30:O31"/>
    <mergeCell ref="P30:P31"/>
    <mergeCell ref="Q30:Q31"/>
    <mergeCell ref="R30:R31"/>
    <mergeCell ref="S30:S31"/>
    <mergeCell ref="Y25:Y28"/>
    <mergeCell ref="N26:N27"/>
    <mergeCell ref="O26:O27"/>
    <mergeCell ref="P26:P27"/>
    <mergeCell ref="R26:R27"/>
    <mergeCell ref="V26:W27"/>
    <mergeCell ref="X26:X27"/>
    <mergeCell ref="Q28:T28"/>
    <mergeCell ref="V28:V29"/>
    <mergeCell ref="Y29:Y32"/>
    <mergeCell ref="Y21:Y24"/>
    <mergeCell ref="N22:N23"/>
    <mergeCell ref="O22:O23"/>
    <mergeCell ref="P22:P23"/>
    <mergeCell ref="R22:R23"/>
    <mergeCell ref="V22:W23"/>
    <mergeCell ref="X22:X23"/>
    <mergeCell ref="Q24:T24"/>
    <mergeCell ref="V24:V25"/>
    <mergeCell ref="Q25:T25"/>
    <mergeCell ref="N20:N21"/>
    <mergeCell ref="O20:O21"/>
    <mergeCell ref="P20:P21"/>
    <mergeCell ref="Q20:T20"/>
    <mergeCell ref="V20:V21"/>
    <mergeCell ref="Q21:T21"/>
    <mergeCell ref="N18:N19"/>
    <mergeCell ref="O18:O19"/>
    <mergeCell ref="P18:P19"/>
    <mergeCell ref="Q18:Q19"/>
    <mergeCell ref="R18:R19"/>
    <mergeCell ref="S18:S19"/>
    <mergeCell ref="O16:O17"/>
    <mergeCell ref="P16:P17"/>
    <mergeCell ref="Q16:T16"/>
    <mergeCell ref="V16:V17"/>
    <mergeCell ref="Q17:T17"/>
    <mergeCell ref="Y17:Y20"/>
    <mergeCell ref="V18:W19"/>
    <mergeCell ref="X18:X19"/>
    <mergeCell ref="Y13:Y16"/>
    <mergeCell ref="N14:N15"/>
    <mergeCell ref="O14:O15"/>
    <mergeCell ref="P14:P15"/>
    <mergeCell ref="Q14:Q15"/>
    <mergeCell ref="R14:R15"/>
    <mergeCell ref="S14:S15"/>
    <mergeCell ref="V14:W15"/>
    <mergeCell ref="X14:X15"/>
    <mergeCell ref="N16:N17"/>
    <mergeCell ref="N12:N13"/>
    <mergeCell ref="O12:O13"/>
    <mergeCell ref="P12:P13"/>
    <mergeCell ref="Q12:T12"/>
    <mergeCell ref="V12:V13"/>
    <mergeCell ref="Q13:T13"/>
    <mergeCell ref="Y8:Y12"/>
    <mergeCell ref="Q9:T9"/>
    <mergeCell ref="N10:N11"/>
    <mergeCell ref="O10:O11"/>
    <mergeCell ref="P10:P11"/>
    <mergeCell ref="Q10:Q11"/>
    <mergeCell ref="R10:R11"/>
    <mergeCell ref="S10:S11"/>
    <mergeCell ref="V10:W11"/>
    <mergeCell ref="X10:X11"/>
    <mergeCell ref="Q6:S6"/>
    <mergeCell ref="V6:W7"/>
    <mergeCell ref="X6:X7"/>
    <mergeCell ref="Y6:Y7"/>
    <mergeCell ref="Q7:S7"/>
    <mergeCell ref="N8:N9"/>
    <mergeCell ref="O8:O9"/>
    <mergeCell ref="P8:P9"/>
    <mergeCell ref="Q8:T8"/>
    <mergeCell ref="V8:V9"/>
    <mergeCell ref="I44:I45"/>
    <mergeCell ref="D45:G45"/>
    <mergeCell ref="H46:I46"/>
    <mergeCell ref="N1:Y3"/>
    <mergeCell ref="S4:T4"/>
    <mergeCell ref="U4:V4"/>
    <mergeCell ref="W4:X4"/>
    <mergeCell ref="N6:N7"/>
    <mergeCell ref="O6:O7"/>
    <mergeCell ref="P6:P7"/>
    <mergeCell ref="L41:L44"/>
    <mergeCell ref="A42:A43"/>
    <mergeCell ref="B42:B43"/>
    <mergeCell ref="C42:C43"/>
    <mergeCell ref="D42:D43"/>
    <mergeCell ref="E42:E43"/>
    <mergeCell ref="I42:J43"/>
    <mergeCell ref="K42:K43"/>
    <mergeCell ref="A44:A45"/>
    <mergeCell ref="D44:G44"/>
    <mergeCell ref="A40:A41"/>
    <mergeCell ref="B40:B41"/>
    <mergeCell ref="C40:C41"/>
    <mergeCell ref="D40:G40"/>
    <mergeCell ref="I40:I41"/>
    <mergeCell ref="D41:G41"/>
    <mergeCell ref="A38:A39"/>
    <mergeCell ref="B38:B39"/>
    <mergeCell ref="C38:C39"/>
    <mergeCell ref="D38:D39"/>
    <mergeCell ref="E38:E39"/>
    <mergeCell ref="F38:F39"/>
    <mergeCell ref="B36:B37"/>
    <mergeCell ref="C36:C37"/>
    <mergeCell ref="D36:G36"/>
    <mergeCell ref="I36:I37"/>
    <mergeCell ref="D37:G37"/>
    <mergeCell ref="L37:L40"/>
    <mergeCell ref="I38:J39"/>
    <mergeCell ref="K38:K39"/>
    <mergeCell ref="L33:L36"/>
    <mergeCell ref="A34:A35"/>
    <mergeCell ref="B34:B35"/>
    <mergeCell ref="C34:C35"/>
    <mergeCell ref="D34:D35"/>
    <mergeCell ref="E34:E35"/>
    <mergeCell ref="F34:F35"/>
    <mergeCell ref="I34:J35"/>
    <mergeCell ref="K34:K35"/>
    <mergeCell ref="A36:A37"/>
    <mergeCell ref="I30:J31"/>
    <mergeCell ref="K30:K31"/>
    <mergeCell ref="A32:A33"/>
    <mergeCell ref="B32:B33"/>
    <mergeCell ref="C32:C33"/>
    <mergeCell ref="D32:G32"/>
    <mergeCell ref="I32:I33"/>
    <mergeCell ref="D33:G33"/>
    <mergeCell ref="A30:A31"/>
    <mergeCell ref="B30:B31"/>
    <mergeCell ref="C30:C31"/>
    <mergeCell ref="D30:D31"/>
    <mergeCell ref="E30:E31"/>
    <mergeCell ref="F30:F31"/>
    <mergeCell ref="L25:L28"/>
    <mergeCell ref="A26:A27"/>
    <mergeCell ref="B26:B27"/>
    <mergeCell ref="C26:C27"/>
    <mergeCell ref="E26:E27"/>
    <mergeCell ref="I26:J27"/>
    <mergeCell ref="K26:K27"/>
    <mergeCell ref="D28:G28"/>
    <mergeCell ref="I28:I29"/>
    <mergeCell ref="L29:L32"/>
    <mergeCell ref="L21:L24"/>
    <mergeCell ref="A22:A23"/>
    <mergeCell ref="B22:B23"/>
    <mergeCell ref="C22:C23"/>
    <mergeCell ref="E22:E23"/>
    <mergeCell ref="I22:J23"/>
    <mergeCell ref="K22:K23"/>
    <mergeCell ref="D24:G24"/>
    <mergeCell ref="I24:I25"/>
    <mergeCell ref="D25:G25"/>
    <mergeCell ref="A20:A21"/>
    <mergeCell ref="B20:B21"/>
    <mergeCell ref="C20:C21"/>
    <mergeCell ref="D20:G20"/>
    <mergeCell ref="I20:I21"/>
    <mergeCell ref="D21:G21"/>
    <mergeCell ref="A18:A19"/>
    <mergeCell ref="B18:B19"/>
    <mergeCell ref="C18:C19"/>
    <mergeCell ref="D18:D19"/>
    <mergeCell ref="E18:E19"/>
    <mergeCell ref="F18:F19"/>
    <mergeCell ref="B16:B17"/>
    <mergeCell ref="C16:C17"/>
    <mergeCell ref="D16:G16"/>
    <mergeCell ref="I16:I17"/>
    <mergeCell ref="D17:G17"/>
    <mergeCell ref="L17:L20"/>
    <mergeCell ref="I18:J19"/>
    <mergeCell ref="K18:K19"/>
    <mergeCell ref="L13:L16"/>
    <mergeCell ref="A14:A15"/>
    <mergeCell ref="B14:B15"/>
    <mergeCell ref="C14:C15"/>
    <mergeCell ref="D14:D15"/>
    <mergeCell ref="E14:E15"/>
    <mergeCell ref="F14:F15"/>
    <mergeCell ref="I14:J15"/>
    <mergeCell ref="K14:K15"/>
    <mergeCell ref="A16:A17"/>
    <mergeCell ref="K10:K11"/>
    <mergeCell ref="A12:A13"/>
    <mergeCell ref="B12:B13"/>
    <mergeCell ref="C12:C13"/>
    <mergeCell ref="D12:G12"/>
    <mergeCell ref="I12:I13"/>
    <mergeCell ref="D13:G13"/>
    <mergeCell ref="B10:B11"/>
    <mergeCell ref="C10:C11"/>
    <mergeCell ref="D10:D11"/>
    <mergeCell ref="E10:E11"/>
    <mergeCell ref="F10:F11"/>
    <mergeCell ref="I10:J11"/>
    <mergeCell ref="L6:L7"/>
    <mergeCell ref="D7:F7"/>
    <mergeCell ref="A8:A9"/>
    <mergeCell ref="B8:B9"/>
    <mergeCell ref="C8:C9"/>
    <mergeCell ref="D8:G8"/>
    <mergeCell ref="I8:I9"/>
    <mergeCell ref="L8:L12"/>
    <mergeCell ref="D9:G9"/>
    <mergeCell ref="A10:A11"/>
    <mergeCell ref="A1:L3"/>
    <mergeCell ref="F4:G4"/>
    <mergeCell ref="H4:I4"/>
    <mergeCell ref="J4:K4"/>
    <mergeCell ref="A6:A7"/>
    <mergeCell ref="B6:B7"/>
    <mergeCell ref="C6:C7"/>
    <mergeCell ref="D6:F6"/>
    <mergeCell ref="I6:J7"/>
    <mergeCell ref="K6:K7"/>
  </mergeCells>
  <printOptions horizontalCentered="1"/>
  <pageMargins left="0.23622047244094491" right="0.15748031496062992" top="0.18" bottom="0.17" header="0" footer="0.15748031496062992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Albert-Amiens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</dc:creator>
  <cp:lastModifiedBy>RCL</cp:lastModifiedBy>
  <dcterms:created xsi:type="dcterms:W3CDTF">2016-03-07T15:49:05Z</dcterms:created>
  <dcterms:modified xsi:type="dcterms:W3CDTF">2016-03-07T15:51:31Z</dcterms:modified>
</cp:coreProperties>
</file>